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ontractacio\Compres\CONTRACTES\CONTRACTES GENERATS\2025\0158 - 2025OSB0158 Subministrament reactius laboratori\LICITACIÓ\"/>
    </mc:Choice>
  </mc:AlternateContent>
  <xr:revisionPtr revIDLastSave="0" documentId="8_{8B822E90-2338-4508-9966-4624885F7ECD}" xr6:coauthVersionLast="47" xr6:coauthVersionMax="47" xr10:uidLastSave="{00000000-0000-0000-0000-000000000000}"/>
  <bookViews>
    <workbookView xWindow="3120" yWindow="1155" windowWidth="14745" windowHeight="11385" xr2:uid="{646D8B25-B840-4059-A892-5751C254EEA8}"/>
  </bookViews>
  <sheets>
    <sheet name="Lot 10 Microbea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9" i="1" l="1"/>
  <c r="N18" i="1"/>
  <c r="N17" i="1"/>
  <c r="N16" i="1"/>
  <c r="N15" i="1"/>
  <c r="N14" i="1"/>
  <c r="N13" i="1"/>
  <c r="N12" i="1"/>
  <c r="N11" i="1"/>
  <c r="N10" i="1"/>
  <c r="N9" i="1"/>
  <c r="N8" i="1"/>
  <c r="N7" i="1"/>
  <c r="S6" i="1"/>
  <c r="N6" i="1"/>
  <c r="N5" i="1"/>
  <c r="S4" i="1"/>
  <c r="N4" i="1"/>
  <c r="N3" i="1"/>
  <c r="N21" i="1" s="1"/>
</calcChain>
</file>

<file path=xl/sharedStrings.xml><?xml version="1.0" encoding="utf-8"?>
<sst xmlns="http://schemas.openxmlformats.org/spreadsheetml/2006/main" count="104" uniqueCount="79">
  <si>
    <r>
      <t xml:space="preserve">1.- EN CAS D'OFERTAR EL PRODUCTE REFERENCIAT ÉS OBLIGATORI POSAR EL </t>
    </r>
    <r>
      <rPr>
        <b/>
        <sz val="11"/>
        <color rgb="FFFF0000"/>
        <rFont val="Aptos Narrow"/>
        <family val="2"/>
        <scheme val="minor"/>
      </rPr>
      <t>PREU UNITARI</t>
    </r>
    <r>
      <rPr>
        <sz val="11"/>
        <color theme="1"/>
        <rFont val="Aptos Narrow"/>
        <family val="2"/>
        <scheme val="minor"/>
      </rPr>
      <t xml:space="preserve"> EN LA TOTALITAT DELS ANYS (COLUMNA K, L, M). 
2.- SI NO S'OFERTA ÉS OBLIGATORI DEIXAR LES </t>
    </r>
    <r>
      <rPr>
        <b/>
        <sz val="11"/>
        <color rgb="FFFF0000"/>
        <rFont val="Aptos Narrow"/>
        <family val="2"/>
        <scheme val="minor"/>
      </rPr>
      <t>CEL.LES EN BLANC</t>
    </r>
    <r>
      <rPr>
        <sz val="11"/>
        <color theme="1"/>
        <rFont val="Aptos Narrow"/>
        <family val="2"/>
        <scheme val="minor"/>
      </rPr>
      <t xml:space="preserve">
</t>
    </r>
  </si>
  <si>
    <t>ITEM</t>
  </si>
  <si>
    <t>DESCRIPCIÓ</t>
  </si>
  <si>
    <t>REFERENCIA</t>
  </si>
  <si>
    <t>MARCA</t>
  </si>
  <si>
    <t>ESPECIFICACIONS</t>
  </si>
  <si>
    <t>TOTAL ATL</t>
  </si>
  <si>
    <t>Import Total*</t>
  </si>
  <si>
    <t>Pressupost  de Licitació</t>
  </si>
  <si>
    <t>Referències ofertades</t>
  </si>
  <si>
    <t>Referències totals del lot</t>
  </si>
  <si>
    <t>Percentatge</t>
  </si>
  <si>
    <t>TOTAL LOT *</t>
  </si>
  <si>
    <t>* El total de l'oferta s’utilitzarà als únics efectes de poder comparar ofertes i determinar la puntuació de cada oferta, però en cap cas serà limitativa de l’import a consumir, el qual ve determinat pel valor estimat publicat. És a dir, que en cas de rebaixa dels diferents preus unitaris en la licitació, en execució del mateix només suposa una limitació el valor estimat fixat, podent-se adjudicar més unitats de producte de les previstes en els plecs fins exhaurir aquest pressupost.</t>
  </si>
  <si>
    <t>Total 2026</t>
  </si>
  <si>
    <t>Total 2027</t>
  </si>
  <si>
    <t>Total 2028</t>
  </si>
  <si>
    <t>Preu 
unitari ofert 2026</t>
  </si>
  <si>
    <t>Preu
 unitari ofert 2027</t>
  </si>
  <si>
    <t>Preu 
unitari ofert 2028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</si>
  <si>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</si>
  <si>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</si>
  <si>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</si>
  <si>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</si>
  <si>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</si>
  <si>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</si>
  <si>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</si>
  <si>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</si>
  <si>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</si>
  <si>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10.1</t>
  </si>
  <si>
    <t xml:space="preserve">Membrana permapure (solo membrana) </t>
  </si>
  <si>
    <t>PSH003M001</t>
  </si>
  <si>
    <t>Microbeam</t>
  </si>
  <si>
    <t>Membrana permapure (solo membrana)_x000D_</t>
  </si>
  <si>
    <t>10.2</t>
  </si>
  <si>
    <t xml:space="preserve"> Separador Gas-Líquido Merlin con salida ancha </t>
  </si>
  <si>
    <t>PSM025G022</t>
  </si>
  <si>
    <t>Separador Gas-Líquido Merlin con salida ancha</t>
  </si>
  <si>
    <t>10.3</t>
  </si>
  <si>
    <t>Válvula :PS102030+LABEL+DOT/MILLENNIUM</t>
  </si>
  <si>
    <t>PSM025V002</t>
  </si>
  <si>
    <t>VALVE:PS102030+LABEL+DOT/MILLENNIUM</t>
  </si>
  <si>
    <t>10.4</t>
  </si>
  <si>
    <t>CASSETTE:RATCHET LEVER/ISMATEC*IS0649</t>
  </si>
  <si>
    <t>PSZ000C030</t>
  </si>
  <si>
    <t>10.5</t>
  </si>
  <si>
    <t>TUBO:PUMP BRIDGED GREEN/GREEN SANTOPRENE*PK25</t>
  </si>
  <si>
    <t>PSM025T002</t>
  </si>
  <si>
    <t>TUBE:PUMP BRIDGED GREEN/GREEN SANTOPRENE*PK25</t>
  </si>
  <si>
    <t>10.6</t>
  </si>
  <si>
    <t>TUBE:PUMP BRIDGED GREY/GREY SANTOPRENE PK/25</t>
  </si>
  <si>
    <t>PSM055T005</t>
  </si>
  <si>
    <t>10.7</t>
  </si>
  <si>
    <t>FITTING:CONE 1/16"TEFZEL BLUE*PK10</t>
  </si>
  <si>
    <t>PSZ310O006</t>
  </si>
  <si>
    <t>10.8</t>
  </si>
  <si>
    <t>FITTING:TUBE END 1/16"POLYPROPYLENE*PK10</t>
  </si>
  <si>
    <t>PSZ001F004</t>
  </si>
  <si>
    <t>FITTING:CONE 1/8"TEFZEL YELLOW*PK10</t>
  </si>
  <si>
    <t>PSZ312O007</t>
  </si>
  <si>
    <t>FITTING:TUBE END 1/8"POLYPROPYLENE*PK10</t>
  </si>
  <si>
    <t>PSZ001F005</t>
  </si>
  <si>
    <t>FITTING:1/4"28UNF X 1/16"BARB*PK10</t>
  </si>
  <si>
    <t>PSZ000F051</t>
  </si>
  <si>
    <t>COUPLING:2WAY POLYPROPYLENE*PK10</t>
  </si>
  <si>
    <t>PSZ301O007</t>
  </si>
  <si>
    <t>A020P206 PROBE:9"RED POLYPROPYLENE*PK10</t>
  </si>
  <si>
    <t>PROBE:SAMPLE:CARBON FIBRE 0.8mm I/D REPLACES PTFE COATED PROBE A400P200</t>
  </si>
  <si>
    <t>SONDA:SAMPLE:CARBON FIBRE 0.8mm I/D</t>
  </si>
  <si>
    <t>PSA410P200</t>
  </si>
  <si>
    <t>TUBO:TEFLON 1/16"x0.8MM ID*10M</t>
  </si>
  <si>
    <t>PSZ116T116</t>
  </si>
  <si>
    <t>TUBE:TEFLON 1/16"x0.8MM ID*10M</t>
  </si>
  <si>
    <t>TUBO:TEFLON 3mm ODx2mm ID*5M</t>
  </si>
  <si>
    <t>PSZ018T024</t>
  </si>
  <si>
    <t>TUBE:TEFLON 3mm ODx2mm ID*5M</t>
  </si>
  <si>
    <t>Lámpara de mercurio.</t>
  </si>
  <si>
    <t>PSM023L001</t>
  </si>
  <si>
    <t>Mercury Lamp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</si>
</sst>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2"/>
      <color rgb="FF000000"/>
      <name val="Calibri"/>
      <family val="2"/>
    </font>
    <font>
      <b/>
      <sz val="12"/>
      <color rgb="FF000000"/>
      <name val="Aptos Narrow"/>
      <family val="2"/>
      <scheme val="minor"/>
    </font>
    <font>
      <sz val="11"/>
      <name val="Calibri"/>
      <family val="2"/>
    </font>
    <font>
      <sz val="11"/>
      <color rgb="FF000000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63377788628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39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vertical="center"/>
      <protection locked="0"/>
    </xf>
    <xf numFmtId="0" fontId="4" fillId="3" borderId="5" xfId="0" applyFont="1" applyFill="1" applyBorder="1" applyAlignment="1" applyProtection="1">
      <alignment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5" fillId="3" borderId="7" xfId="0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164" fontId="7" fillId="5" borderId="9" xfId="0" applyNumberFormat="1" applyFont="1" applyFill="1" applyBorder="1"/>
    <xf numFmtId="0" fontId="6" fillId="4" borderId="11" xfId="0" applyFont="1" applyFill="1" applyBorder="1" applyAlignment="1">
      <alignment wrapText="1"/>
    </xf>
    <xf numFmtId="0" fontId="7" fillId="6" borderId="12" xfId="0" applyFont="1" applyFill="1" applyBorder="1"/>
    <xf numFmtId="0" fontId="7" fillId="6" borderId="13" xfId="0" applyFont="1" applyFill="1" applyBorder="1" applyAlignment="1">
      <alignment horizontal="center"/>
    </xf>
    <xf numFmtId="0" fontId="7" fillId="6" borderId="14" xfId="0" applyFont="1" applyFill="1" applyBorder="1"/>
    <xf numFmtId="0" fontId="7" fillId="6" borderId="15" xfId="0" applyFont="1" applyFill="1" applyBorder="1" applyAlignment="1">
      <alignment horizontal="center"/>
    </xf>
    <xf numFmtId="0" fontId="7" fillId="6" borderId="16" xfId="0" applyFont="1" applyFill="1" applyBorder="1"/>
    <xf numFmtId="9" fontId="2" fillId="6" borderId="17" xfId="1" applyFont="1" applyFill="1" applyBorder="1" applyAlignment="1" applyProtection="1">
      <alignment horizontal="center"/>
    </xf>
    <xf numFmtId="0" fontId="0" fillId="0" borderId="11" xfId="0" applyBorder="1"/>
    <xf numFmtId="0" fontId="0" fillId="0" borderId="10" xfId="0" applyBorder="1"/>
    <xf numFmtId="0" fontId="8" fillId="0" borderId="0" xfId="0" applyFont="1"/>
    <xf numFmtId="0" fontId="9" fillId="5" borderId="19" xfId="0" applyFont="1" applyFill="1" applyBorder="1" applyProtection="1">
      <protection locked="0"/>
    </xf>
    <xf numFmtId="0" fontId="9" fillId="5" borderId="20" xfId="0" applyFont="1" applyFill="1" applyBorder="1" applyProtection="1">
      <protection locked="0"/>
    </xf>
    <xf numFmtId="0" fontId="9" fillId="5" borderId="20" xfId="0" applyFont="1" applyFill="1" applyBorder="1" applyAlignment="1" applyProtection="1">
      <alignment horizontal="center" vertical="center"/>
      <protection locked="0"/>
    </xf>
    <xf numFmtId="164" fontId="8" fillId="5" borderId="21" xfId="0" applyNumberFormat="1" applyFont="1" applyFill="1" applyBorder="1"/>
    <xf numFmtId="0" fontId="10" fillId="7" borderId="0" xfId="0" applyFont="1" applyFill="1" applyAlignment="1" applyProtection="1">
      <alignment vertical="center" wrapText="1"/>
      <protection locked="0"/>
    </xf>
    <xf numFmtId="0" fontId="11" fillId="7" borderId="0" xfId="0" applyFont="1" applyFill="1" applyAlignment="1" applyProtection="1">
      <alignment vertical="center" wrapText="1"/>
      <protection locked="0"/>
    </xf>
    <xf numFmtId="0" fontId="5" fillId="3" borderId="22" xfId="0" applyFont="1" applyFill="1" applyBorder="1" applyAlignment="1" applyProtection="1">
      <alignment horizontal="center" vertical="center" wrapText="1"/>
      <protection locked="0"/>
    </xf>
    <xf numFmtId="0" fontId="5" fillId="3" borderId="23" xfId="0" applyFont="1" applyFill="1" applyBorder="1" applyAlignment="1" applyProtection="1">
      <alignment horizontal="center" vertical="center" wrapText="1"/>
      <protection locked="0"/>
    </xf>
    <xf numFmtId="0" fontId="6" fillId="4" borderId="18" xfId="0" applyFont="1" applyFill="1" applyBorder="1" applyAlignment="1">
      <alignment wrapText="1"/>
    </xf>
    <xf numFmtId="0" fontId="0" fillId="0" borderId="11" xfId="0" applyBorder="1" applyProtection="1">
      <protection locked="0"/>
    </xf>
    <xf numFmtId="0" fontId="0" fillId="0" borderId="10" xfId="0" applyBorder="1" applyProtection="1">
      <protection locked="0"/>
    </xf>
    <xf numFmtId="164" fontId="0" fillId="0" borderId="11" xfId="0" applyNumberFormat="1" applyBorder="1"/>
    <xf numFmtId="49" fontId="6" fillId="4" borderId="11" xfId="0" applyNumberFormat="1" applyFont="1" applyFill="1" applyBorder="1" applyAlignment="1">
      <alignment horizontal="center" wrapText="1"/>
    </xf>
    <xf numFmtId="49" fontId="0" fillId="0" borderId="0" xfId="0" applyNumberFormat="1" applyAlignment="1" applyProtection="1">
      <alignment horizontal="center"/>
      <protection locked="0"/>
    </xf>
    <xf numFmtId="164" fontId="0" fillId="0" borderId="0" xfId="0" applyNumberFormat="1"/>
  </cellXfs>
  <cellStyles count="3">
    <cellStyle name="Normal" xfId="0" builtinId="0"/>
    <cellStyle name="Normal 4" xfId="2" xr:uid="{BA4B2F82-E71B-48E5-8FF3-DFFC289F1998}"/>
    <cellStyle name="Porcentaje" xfId="1" builtinId="5"/>
  </cellStyles>
  <dxfs count="11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45049-2C76-4AAB-A1AC-468F777EBEE1}">
  <dimension ref="B1:T23"/>
  <sheetViews>
    <sheetView tabSelected="1" workbookViewId="0">
      <selection sqref="A1:XFD1048576"/>
    </sheetView>
  </sheetViews>
  <sheetFormatPr baseColWidth="10" defaultColWidth="8.7109375" defaultRowHeight="15" x14ac:dyDescent="0.25"/>
  <cols>
    <col min="1" max="2" width="8.7109375" style="1"/>
    <col min="3" max="3" width="47.7109375" style="1" customWidth="1"/>
    <col min="4" max="5" width="29.42578125" style="1" customWidth="1"/>
    <col min="6" max="6" width="45.28515625" style="1" customWidth="1"/>
    <col min="7" max="10" width="14" style="1" customWidth="1"/>
    <col min="11" max="11" width="9" style="1" customWidth="1"/>
    <col min="12" max="13" width="8.7109375" style="1"/>
    <col min="14" max="14" width="14" style="1" bestFit="1" customWidth="1"/>
    <col min="15" max="15" width="8.7109375" style="1"/>
    <col min="16" max="16" width="13.5703125" style="1" customWidth="1"/>
    <col min="17" max="17" width="8.7109375" style="1"/>
    <col min="18" max="18" width="26.42578125" style="1" customWidth="1"/>
    <col min="19" max="16384" width="8.7109375" style="1"/>
  </cols>
  <sheetData>
    <row r="1" spans="2:20" ht="39" customHeight="1" thickBot="1" x14ac:dyDescent="0.3">
      <c r="D1" s="2"/>
      <c r="G1" s="3" t="s">
        <v>0</v>
      </c>
      <c r="H1" s="4"/>
      <c r="I1" s="4"/>
      <c r="J1" s="4"/>
      <c r="K1" s="4"/>
      <c r="L1" s="4"/>
      <c r="M1" s="4"/>
      <c r="N1" s="4"/>
    </row>
    <row r="2" spans="2:20" ht="63.75" thickBot="1" x14ac:dyDescent="0.3">
      <c r="B2" s="5" t="s">
        <v>1</v>
      </c>
      <c r="C2" s="6" t="s">
        <v>2</v>
      </c>
      <c r="D2" s="7" t="s">
        <v>3</v>
      </c>
      <c r="E2" s="8" t="s">
        <v>4</v>
      </c>
      <c r="F2" s="9" t="s">
        <v>5</v>
      </c>
      <c r="G2" s="10" t="s">
        <v>6</v>
      </c>
      <c r="H2" s="11" t="s">
        <v>14</v>
      </c>
      <c r="I2" s="12" t="s">
        <v>15</v>
      </c>
      <c r="J2" s="11" t="s">
        <v>16</v>
      </c>
      <c r="K2" s="30" t="s">
        <v>17</v>
      </c>
      <c r="L2" s="30" t="s">
        <v>18</v>
      </c>
      <c r="M2" s="30" t="s">
        <v>19</v>
      </c>
      <c r="N2" s="31" t="s">
        <v>7</v>
      </c>
      <c r="P2" s="31" t="s">
        <v>8</v>
      </c>
    </row>
    <row r="3" spans="2:20" ht="15.75" thickBot="1" x14ac:dyDescent="0.3">
      <c r="B3" s="21" t="s">
        <v>29</v>
      </c>
      <c r="C3" s="14" t="s">
        <v>30</v>
      </c>
      <c r="D3" s="36" t="s">
        <v>31</v>
      </c>
      <c r="E3" s="14" t="s">
        <v>32</v>
      </c>
      <c r="F3" s="32" t="s">
        <v>33</v>
      </c>
      <c r="G3" s="21">
        <v>3</v>
      </c>
      <c r="H3" s="22">
        <v>1</v>
      </c>
      <c r="I3" s="22">
        <v>1</v>
      </c>
      <c r="J3" s="22">
        <v>1</v>
      </c>
      <c r="K3" s="34"/>
      <c r="L3" s="33"/>
      <c r="M3" s="33"/>
      <c r="N3" s="13">
        <f>IF(H3*K3+I3*L3+J3*M3=0,P3,H3*K3+I3*L3+J3*M3)</f>
        <v>1905.7205475000001</v>
      </c>
      <c r="O3"/>
      <c r="P3" s="35">
        <v>1905.7205475000001</v>
      </c>
      <c r="Q3"/>
      <c r="R3"/>
      <c r="S3"/>
      <c r="T3"/>
    </row>
    <row r="4" spans="2:20" x14ac:dyDescent="0.25">
      <c r="B4" s="21" t="s">
        <v>34</v>
      </c>
      <c r="C4" s="14" t="s">
        <v>35</v>
      </c>
      <c r="D4" s="36" t="s">
        <v>36</v>
      </c>
      <c r="E4" s="14" t="s">
        <v>32</v>
      </c>
      <c r="F4" s="32" t="s">
        <v>37</v>
      </c>
      <c r="G4" s="21">
        <v>3</v>
      </c>
      <c r="H4" s="22">
        <v>1</v>
      </c>
      <c r="I4" s="22">
        <v>1</v>
      </c>
      <c r="J4" s="22">
        <v>1</v>
      </c>
      <c r="K4" s="34"/>
      <c r="L4" s="33"/>
      <c r="M4" s="33"/>
      <c r="N4" s="13">
        <f t="shared" ref="N4:N19" si="0">IF(H4*K4+I4*L4+J4*M4=0,P4,H4*K4+I4*L4+J4*M4)</f>
        <v>2393.6791725000003</v>
      </c>
      <c r="O4"/>
      <c r="P4" s="35">
        <v>2393.6791725000003</v>
      </c>
      <c r="Q4"/>
      <c r="R4" s="15" t="s">
        <v>9</v>
      </c>
      <c r="S4" s="16">
        <f>COUNTIF(K3:K19,"&gt;0")</f>
        <v>0</v>
      </c>
      <c r="T4"/>
    </row>
    <row r="5" spans="2:20" x14ac:dyDescent="0.25">
      <c r="B5" s="21" t="s">
        <v>38</v>
      </c>
      <c r="C5" s="14" t="s">
        <v>39</v>
      </c>
      <c r="D5" s="36" t="s">
        <v>40</v>
      </c>
      <c r="E5" s="14" t="s">
        <v>32</v>
      </c>
      <c r="F5" s="32" t="s">
        <v>41</v>
      </c>
      <c r="G5" s="21">
        <v>3</v>
      </c>
      <c r="H5" s="22">
        <v>1</v>
      </c>
      <c r="I5" s="22">
        <v>1</v>
      </c>
      <c r="J5" s="22">
        <v>1</v>
      </c>
      <c r="K5" s="34"/>
      <c r="L5" s="33"/>
      <c r="M5" s="33"/>
      <c r="N5" s="13">
        <f t="shared" si="0"/>
        <v>3626.7990412500003</v>
      </c>
      <c r="O5"/>
      <c r="P5" s="35">
        <v>3626.7990412500003</v>
      </c>
      <c r="Q5"/>
      <c r="R5" s="17" t="s">
        <v>10</v>
      </c>
      <c r="S5" s="18">
        <v>17</v>
      </c>
      <c r="T5"/>
    </row>
    <row r="6" spans="2:20" ht="15.75" thickBot="1" x14ac:dyDescent="0.3">
      <c r="B6" s="21" t="s">
        <v>42</v>
      </c>
      <c r="C6" s="14" t="s">
        <v>43</v>
      </c>
      <c r="D6" s="36" t="s">
        <v>44</v>
      </c>
      <c r="E6" s="14" t="s">
        <v>32</v>
      </c>
      <c r="F6" s="32" t="s">
        <v>43</v>
      </c>
      <c r="G6" s="21">
        <v>6</v>
      </c>
      <c r="H6" s="22">
        <v>2</v>
      </c>
      <c r="I6" s="22">
        <v>2</v>
      </c>
      <c r="J6" s="22">
        <v>2</v>
      </c>
      <c r="K6" s="34"/>
      <c r="L6" s="33"/>
      <c r="M6" s="33"/>
      <c r="N6" s="13">
        <f t="shared" si="0"/>
        <v>1318.8292425</v>
      </c>
      <c r="O6"/>
      <c r="P6" s="35">
        <v>1318.8292425</v>
      </c>
      <c r="Q6"/>
      <c r="R6" s="19" t="s">
        <v>11</v>
      </c>
      <c r="S6" s="20">
        <f>+S4/S5</f>
        <v>0</v>
      </c>
      <c r="T6"/>
    </row>
    <row r="7" spans="2:20" ht="30" x14ac:dyDescent="0.25">
      <c r="B7" s="21" t="s">
        <v>45</v>
      </c>
      <c r="C7" s="14" t="s">
        <v>46</v>
      </c>
      <c r="D7" s="36" t="s">
        <v>47</v>
      </c>
      <c r="E7" s="14" t="s">
        <v>32</v>
      </c>
      <c r="F7" s="32" t="s">
        <v>48</v>
      </c>
      <c r="G7" s="21">
        <v>3</v>
      </c>
      <c r="H7" s="22">
        <v>1</v>
      </c>
      <c r="I7" s="22">
        <v>1</v>
      </c>
      <c r="J7" s="22">
        <v>1</v>
      </c>
      <c r="K7" s="34"/>
      <c r="L7" s="33"/>
      <c r="M7" s="33"/>
      <c r="N7" s="13">
        <f t="shared" si="0"/>
        <v>975.95449875000008</v>
      </c>
      <c r="O7"/>
      <c r="P7" s="35">
        <v>975.95449875000008</v>
      </c>
      <c r="Q7"/>
      <c r="R7"/>
      <c r="S7"/>
      <c r="T7"/>
    </row>
    <row r="8" spans="2:20" ht="30" x14ac:dyDescent="0.25">
      <c r="B8" s="21" t="s">
        <v>49</v>
      </c>
      <c r="C8" s="14" t="s">
        <v>50</v>
      </c>
      <c r="D8" s="36" t="s">
        <v>51</v>
      </c>
      <c r="E8" s="14" t="s">
        <v>32</v>
      </c>
      <c r="F8" s="32" t="s">
        <v>50</v>
      </c>
      <c r="G8" s="21">
        <v>3</v>
      </c>
      <c r="H8" s="22">
        <v>1</v>
      </c>
      <c r="I8" s="22">
        <v>1</v>
      </c>
      <c r="J8" s="22">
        <v>1</v>
      </c>
      <c r="K8" s="34"/>
      <c r="L8" s="33"/>
      <c r="M8" s="33"/>
      <c r="N8" s="13">
        <f t="shared" si="0"/>
        <v>975.95449875000008</v>
      </c>
      <c r="O8"/>
      <c r="P8" s="35">
        <v>975.95449875000008</v>
      </c>
      <c r="Q8"/>
      <c r="R8"/>
      <c r="S8"/>
      <c r="T8"/>
    </row>
    <row r="9" spans="2:20" x14ac:dyDescent="0.25">
      <c r="B9" s="21" t="s">
        <v>52</v>
      </c>
      <c r="C9" s="14" t="s">
        <v>53</v>
      </c>
      <c r="D9" s="36" t="s">
        <v>54</v>
      </c>
      <c r="E9" s="14" t="s">
        <v>32</v>
      </c>
      <c r="F9" s="32" t="s">
        <v>53</v>
      </c>
      <c r="G9" s="21">
        <v>3</v>
      </c>
      <c r="H9" s="22">
        <v>1</v>
      </c>
      <c r="I9" s="22">
        <v>1</v>
      </c>
      <c r="J9" s="22">
        <v>1</v>
      </c>
      <c r="K9" s="34"/>
      <c r="L9" s="33"/>
      <c r="M9" s="33"/>
      <c r="N9" s="13">
        <f t="shared" si="0"/>
        <v>219.80487375000001</v>
      </c>
      <c r="O9"/>
      <c r="P9" s="35">
        <v>219.80487375000001</v>
      </c>
      <c r="Q9"/>
      <c r="R9"/>
      <c r="S9"/>
      <c r="T9"/>
    </row>
    <row r="10" spans="2:20" x14ac:dyDescent="0.25">
      <c r="B10" s="21" t="s">
        <v>55</v>
      </c>
      <c r="C10" s="14" t="s">
        <v>56</v>
      </c>
      <c r="D10" s="36" t="s">
        <v>57</v>
      </c>
      <c r="E10" s="14" t="s">
        <v>32</v>
      </c>
      <c r="F10" s="32" t="s">
        <v>56</v>
      </c>
      <c r="G10" s="21">
        <v>3</v>
      </c>
      <c r="H10" s="22">
        <v>1</v>
      </c>
      <c r="I10" s="22">
        <v>1</v>
      </c>
      <c r="J10" s="22">
        <v>1</v>
      </c>
      <c r="K10" s="34"/>
      <c r="L10" s="33"/>
      <c r="M10" s="33"/>
      <c r="N10" s="13">
        <f t="shared" si="0"/>
        <v>219.80487375000001</v>
      </c>
      <c r="O10"/>
      <c r="P10" s="35">
        <v>219.80487375000001</v>
      </c>
      <c r="Q10"/>
      <c r="R10"/>
      <c r="S10"/>
      <c r="T10"/>
    </row>
    <row r="11" spans="2:20" x14ac:dyDescent="0.25">
      <c r="B11" s="21" t="s">
        <v>20</v>
      </c>
      <c r="C11" s="14" t="s">
        <v>58</v>
      </c>
      <c r="D11" s="36" t="s">
        <v>59</v>
      </c>
      <c r="E11" s="14" t="s">
        <v>32</v>
      </c>
      <c r="F11" s="32" t="s">
        <v>58</v>
      </c>
      <c r="G11" s="21">
        <v>3</v>
      </c>
      <c r="H11" s="22">
        <v>1</v>
      </c>
      <c r="I11" s="22">
        <v>1</v>
      </c>
      <c r="J11" s="22">
        <v>1</v>
      </c>
      <c r="K11" s="34"/>
      <c r="L11" s="33"/>
      <c r="M11" s="33"/>
      <c r="N11" s="13">
        <f t="shared" si="0"/>
        <v>219.80487375000001</v>
      </c>
      <c r="O11"/>
      <c r="P11" s="35">
        <v>219.80487375000001</v>
      </c>
      <c r="Q11"/>
      <c r="R11"/>
      <c r="S11"/>
      <c r="T11"/>
    </row>
    <row r="12" spans="2:20" x14ac:dyDescent="0.25">
      <c r="B12" s="21" t="s">
        <v>21</v>
      </c>
      <c r="C12" s="14" t="s">
        <v>60</v>
      </c>
      <c r="D12" s="36" t="s">
        <v>61</v>
      </c>
      <c r="E12" s="14" t="s">
        <v>32</v>
      </c>
      <c r="F12" s="32" t="s">
        <v>60</v>
      </c>
      <c r="G12" s="21">
        <v>3</v>
      </c>
      <c r="H12" s="22">
        <v>1</v>
      </c>
      <c r="I12" s="22">
        <v>1</v>
      </c>
      <c r="J12" s="22">
        <v>1</v>
      </c>
      <c r="K12" s="34"/>
      <c r="L12" s="33"/>
      <c r="M12" s="33"/>
      <c r="N12" s="13">
        <f t="shared" si="0"/>
        <v>219.80487375000001</v>
      </c>
      <c r="O12"/>
      <c r="P12" s="35">
        <v>219.80487375000001</v>
      </c>
      <c r="Q12"/>
      <c r="R12"/>
      <c r="S12"/>
      <c r="T12"/>
    </row>
    <row r="13" spans="2:20" x14ac:dyDescent="0.25">
      <c r="B13" s="21" t="s">
        <v>22</v>
      </c>
      <c r="C13" s="14" t="s">
        <v>62</v>
      </c>
      <c r="D13" s="36" t="s">
        <v>63</v>
      </c>
      <c r="E13" s="14" t="s">
        <v>32</v>
      </c>
      <c r="F13" s="32" t="s">
        <v>62</v>
      </c>
      <c r="G13" s="21">
        <v>3</v>
      </c>
      <c r="H13" s="22">
        <v>1</v>
      </c>
      <c r="I13" s="22">
        <v>1</v>
      </c>
      <c r="J13" s="22">
        <v>1</v>
      </c>
      <c r="K13" s="34"/>
      <c r="L13" s="33"/>
      <c r="M13" s="33"/>
      <c r="N13" s="13">
        <f t="shared" si="0"/>
        <v>534.14707500000009</v>
      </c>
      <c r="O13"/>
      <c r="P13" s="35">
        <v>534.14707500000009</v>
      </c>
      <c r="Q13"/>
      <c r="R13"/>
      <c r="S13"/>
      <c r="T13"/>
    </row>
    <row r="14" spans="2:20" ht="204.75" customHeight="1" x14ac:dyDescent="0.25">
      <c r="B14" s="21" t="s">
        <v>23</v>
      </c>
      <c r="C14" s="14" t="s">
        <v>64</v>
      </c>
      <c r="D14" s="36" t="s">
        <v>65</v>
      </c>
      <c r="E14" s="14" t="s">
        <v>32</v>
      </c>
      <c r="F14" s="32" t="s">
        <v>64</v>
      </c>
      <c r="G14" s="21">
        <v>3</v>
      </c>
      <c r="H14" s="22">
        <v>1</v>
      </c>
      <c r="I14" s="22">
        <v>1</v>
      </c>
      <c r="J14" s="22">
        <v>1</v>
      </c>
      <c r="K14" s="34"/>
      <c r="L14" s="33"/>
      <c r="M14" s="33"/>
      <c r="N14" s="13">
        <f t="shared" si="0"/>
        <v>197.82811125000001</v>
      </c>
      <c r="O14"/>
      <c r="P14" s="35">
        <v>197.82811125000001</v>
      </c>
      <c r="Q14"/>
      <c r="R14"/>
      <c r="S14"/>
      <c r="T14"/>
    </row>
    <row r="15" spans="2:20" ht="30" x14ac:dyDescent="0.25">
      <c r="B15" s="21" t="s">
        <v>24</v>
      </c>
      <c r="C15" s="14" t="s">
        <v>66</v>
      </c>
      <c r="D15" s="36"/>
      <c r="E15" s="14" t="s">
        <v>32</v>
      </c>
      <c r="F15" s="32" t="s">
        <v>67</v>
      </c>
      <c r="G15" s="21">
        <v>3</v>
      </c>
      <c r="H15" s="22">
        <v>1</v>
      </c>
      <c r="I15" s="22">
        <v>1</v>
      </c>
      <c r="J15" s="22">
        <v>1</v>
      </c>
      <c r="K15" s="34"/>
      <c r="L15" s="33"/>
      <c r="M15" s="33"/>
      <c r="N15" s="13">
        <f t="shared" si="0"/>
        <v>204.42114000000001</v>
      </c>
      <c r="O15"/>
      <c r="P15" s="35">
        <v>204.42114000000001</v>
      </c>
      <c r="Q15"/>
      <c r="R15"/>
      <c r="S15"/>
      <c r="T15"/>
    </row>
    <row r="16" spans="2:20" ht="30" x14ac:dyDescent="0.25">
      <c r="B16" s="21" t="s">
        <v>25</v>
      </c>
      <c r="C16" s="14" t="s">
        <v>68</v>
      </c>
      <c r="D16" s="36" t="s">
        <v>69</v>
      </c>
      <c r="E16" s="14" t="s">
        <v>32</v>
      </c>
      <c r="F16" s="32" t="s">
        <v>67</v>
      </c>
      <c r="G16" s="21">
        <v>3</v>
      </c>
      <c r="H16" s="22">
        <v>1</v>
      </c>
      <c r="I16" s="22">
        <v>1</v>
      </c>
      <c r="J16" s="22">
        <v>1</v>
      </c>
      <c r="K16" s="34"/>
      <c r="L16" s="33"/>
      <c r="M16" s="33"/>
      <c r="N16" s="13">
        <f t="shared" si="0"/>
        <v>1628.7760912499998</v>
      </c>
      <c r="O16"/>
      <c r="P16" s="35">
        <v>1628.7760912499998</v>
      </c>
      <c r="Q16"/>
      <c r="R16"/>
      <c r="S16"/>
      <c r="T16"/>
    </row>
    <row r="17" spans="2:20" x14ac:dyDescent="0.25">
      <c r="B17" s="21" t="s">
        <v>26</v>
      </c>
      <c r="C17" s="14" t="s">
        <v>70</v>
      </c>
      <c r="D17" s="36" t="s">
        <v>71</v>
      </c>
      <c r="E17" s="14" t="s">
        <v>32</v>
      </c>
      <c r="F17" s="32" t="s">
        <v>72</v>
      </c>
      <c r="G17" s="21">
        <v>3</v>
      </c>
      <c r="H17" s="22">
        <v>1</v>
      </c>
      <c r="I17" s="22">
        <v>1</v>
      </c>
      <c r="J17" s="22">
        <v>1</v>
      </c>
      <c r="K17" s="34"/>
      <c r="L17" s="33"/>
      <c r="M17" s="33"/>
      <c r="N17" s="13">
        <f t="shared" si="0"/>
        <v>164.8629675</v>
      </c>
      <c r="O17"/>
      <c r="P17" s="35">
        <v>164.8629675</v>
      </c>
      <c r="Q17"/>
      <c r="R17"/>
      <c r="S17"/>
      <c r="T17"/>
    </row>
    <row r="18" spans="2:20" x14ac:dyDescent="0.25">
      <c r="B18" s="21" t="s">
        <v>27</v>
      </c>
      <c r="C18" s="14" t="s">
        <v>73</v>
      </c>
      <c r="D18" s="36" t="s">
        <v>74</v>
      </c>
      <c r="E18" s="14" t="s">
        <v>32</v>
      </c>
      <c r="F18" s="32" t="s">
        <v>75</v>
      </c>
      <c r="G18" s="21">
        <v>3</v>
      </c>
      <c r="H18" s="22">
        <v>1</v>
      </c>
      <c r="I18" s="22">
        <v>1</v>
      </c>
      <c r="J18" s="22">
        <v>1</v>
      </c>
      <c r="K18" s="34"/>
      <c r="L18" s="33"/>
      <c r="M18" s="33"/>
      <c r="N18" s="13">
        <f t="shared" si="0"/>
        <v>184.64205375000003</v>
      </c>
      <c r="O18"/>
      <c r="P18" s="35">
        <v>184.64205375000003</v>
      </c>
      <c r="Q18"/>
      <c r="R18"/>
      <c r="S18"/>
      <c r="T18"/>
    </row>
    <row r="19" spans="2:20" x14ac:dyDescent="0.25">
      <c r="B19" s="21" t="s">
        <v>28</v>
      </c>
      <c r="C19" s="14" t="s">
        <v>76</v>
      </c>
      <c r="D19" s="36" t="s">
        <v>77</v>
      </c>
      <c r="E19" s="14" t="s">
        <v>32</v>
      </c>
      <c r="F19" s="32" t="s">
        <v>78</v>
      </c>
      <c r="G19" s="21">
        <v>3</v>
      </c>
      <c r="H19" s="22">
        <v>1</v>
      </c>
      <c r="I19" s="22">
        <v>1</v>
      </c>
      <c r="J19" s="22">
        <v>1</v>
      </c>
      <c r="K19" s="34"/>
      <c r="L19" s="33"/>
      <c r="M19" s="33"/>
      <c r="N19" s="13">
        <f t="shared" si="0"/>
        <v>4358.774227500001</v>
      </c>
      <c r="O19"/>
      <c r="P19" s="35">
        <v>4358.774227500001</v>
      </c>
      <c r="Q19"/>
      <c r="R19"/>
      <c r="S19"/>
      <c r="T19"/>
    </row>
    <row r="20" spans="2:20" ht="15.75" thickBot="1" x14ac:dyDescent="0.3">
      <c r="D20" s="37"/>
      <c r="N20" s="38"/>
      <c r="O20"/>
      <c r="P20" s="38"/>
      <c r="Q20"/>
      <c r="R20"/>
      <c r="S20"/>
      <c r="T20"/>
    </row>
    <row r="21" spans="2:20" ht="19.5" thickBot="1" x14ac:dyDescent="0.35">
      <c r="D21" s="24" t="s">
        <v>12</v>
      </c>
      <c r="E21" s="25"/>
      <c r="F21" s="26"/>
      <c r="G21" s="25"/>
      <c r="H21" s="25"/>
      <c r="I21" s="25"/>
      <c r="J21" s="25"/>
      <c r="K21" s="25"/>
      <c r="L21" s="25"/>
      <c r="M21" s="25"/>
      <c r="N21" s="27">
        <f>SUM(N3:N19)</f>
        <v>19349.608162500001</v>
      </c>
      <c r="O21" s="23"/>
      <c r="P21"/>
      <c r="Q21" s="23"/>
      <c r="R21" s="23"/>
      <c r="S21"/>
      <c r="T21"/>
    </row>
    <row r="22" spans="2:20" x14ac:dyDescent="0.25">
      <c r="F22" s="2"/>
      <c r="N22"/>
      <c r="O22"/>
      <c r="P22"/>
      <c r="Q22"/>
      <c r="R22"/>
      <c r="S22"/>
      <c r="T22"/>
    </row>
    <row r="23" spans="2:20" ht="55.5" customHeight="1" x14ac:dyDescent="0.25">
      <c r="D23" s="28" t="s">
        <v>13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</sheetData>
  <mergeCells count="2">
    <mergeCell ref="D23:R23"/>
    <mergeCell ref="G1:N1"/>
  </mergeCells>
  <conditionalFormatting sqref="C3:C4 E3:E8">
    <cfRule type="cellIs" dxfId="1" priority="2" operator="lessThanOrEqual">
      <formula>0</formula>
    </cfRule>
  </conditionalFormatting>
  <conditionalFormatting sqref="D3">
    <cfRule type="cellIs" dxfId="0" priority="1" operator="lessThanOr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10 Microbeam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Peris Zacarías, David</dc:creator>
  <cp:lastModifiedBy>Peris Zacarías, David</cp:lastModifiedBy>
  <dcterms:created xsi:type="dcterms:W3CDTF">2025-10-06T07:34:15Z</dcterms:created>
  <dcterms:modified xsi:type="dcterms:W3CDTF">2025-10-06T08:00:30Z</dcterms:modified>
</cp:coreProperties>
</file>